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5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<sst xmlns="http://schemas.openxmlformats.org/spreadsheetml/2006/main" count="65" uniqueCount="55">
  <si>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</si>
  <si>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</si>
  <si>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</si>
  <si>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</si>
  <si>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</si>
  <si>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</si>
  <si>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</si>
  <si>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</si>
  <si>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</si>
  <si>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</si>
  <si>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</si>
  <si>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</si>
  <si>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MOIS</t>
  </si>
  <si>
    <t>Rém. Mens. Brute</t>
  </si>
  <si>
    <t>TOTAL</t>
  </si>
  <si>
    <r>
      <t xml:space="preserve">          </t>
    </r>
    <r>
      <rPr>
        <u val="single"/>
        <sz val="8"/>
        <rFont val="Arial"/>
        <family val="2"/>
      </rPr>
      <t>Rémunération annuelle :</t>
    </r>
  </si>
  <si>
    <r>
      <t xml:space="preserve">          </t>
    </r>
    <r>
      <rPr>
        <u val="single"/>
        <sz val="8"/>
        <rFont val="Arial"/>
        <family val="2"/>
      </rPr>
      <t>Rémunération trimestrielle :</t>
    </r>
  </si>
  <si>
    <t xml:space="preserve"> Rem. Moyenne (base annuelle) :</t>
  </si>
  <si>
    <t xml:space="preserve"> Rem. Moyenne (base trimestrielle) :</t>
  </si>
  <si>
    <t xml:space="preserve"> /12</t>
  </si>
  <si>
    <t xml:space="preserve"> / 3</t>
  </si>
  <si>
    <t>ans</t>
  </si>
  <si>
    <t>mois</t>
  </si>
  <si>
    <t>soit</t>
  </si>
  <si>
    <t xml:space="preserve">ancienneté : </t>
  </si>
  <si>
    <t>Rémunération Moy.</t>
  </si>
  <si>
    <t>taux</t>
  </si>
  <si>
    <t xml:space="preserve"> 2/15</t>
  </si>
  <si>
    <t xml:space="preserve"> ans</t>
  </si>
  <si>
    <t>MONTANT</t>
  </si>
  <si>
    <t>Années</t>
  </si>
  <si>
    <t>année</t>
  </si>
  <si>
    <t xml:space="preserve">  année</t>
  </si>
  <si>
    <t xml:space="preserve">  ans  </t>
  </si>
  <si>
    <t>NOM :</t>
  </si>
  <si>
    <t>PRENOM :</t>
  </si>
  <si>
    <t>Début contrat :</t>
  </si>
  <si>
    <t>x</t>
  </si>
  <si>
    <t xml:space="preserve"> </t>
  </si>
  <si>
    <t xml:space="preserve"> =</t>
  </si>
  <si>
    <t xml:space="preserve"> - de 10 ans</t>
  </si>
  <si>
    <t xml:space="preserve"> + de 10 ans</t>
  </si>
  <si>
    <t>Rappel :</t>
  </si>
  <si>
    <t xml:space="preserve"> temporis). La solution la plus avantageuse pour le salarié doit être préférée.</t>
  </si>
  <si>
    <t>Prime annuelle*</t>
  </si>
  <si>
    <t xml:space="preserve"> Les indemnités de licenciement sont dues pour tout salarié licencié (sauf en cas de faute grave ou lourde) comptant au moins 1 an d'ancienneté,</t>
  </si>
  <si>
    <t xml:space="preserve"> Pour calculer l'indemnité de licenciement, l'employeur doit comparer le salaire moyen des 12 derniers mois de travail effectif avant le licenciement avec le 1/3 des 3 derniers mois (prime de gratification annuelle calculée prorata</t>
  </si>
  <si>
    <t>Date :</t>
  </si>
  <si>
    <t>* ramenée au mois</t>
  </si>
  <si>
    <t>Prime annuelle :</t>
  </si>
  <si>
    <t xml:space="preserve">          Montant / mois :</t>
  </si>
  <si>
    <t>MAJ 2017</t>
  </si>
  <si>
    <t xml:space="preserve"> L'indemnité est égale à 1/4 de mois par année d'ancienneté pour les 10 premières années et à 1/3 de mois par année d'ancienneté à partir de la 11ème année</t>
  </si>
  <si>
    <t>CALCUL INDEMNITES LICENCIEMENT</t>
  </si>
  <si>
    <t>MANDATAIRE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</si>
</sst>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#,##0\ &quot;€&quot;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b/>
      <sz val="14"/>
      <name val="Tahoma"/>
      <family val="2"/>
    </font>
    <font>
      <sz val="7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7"/>
      <color indexed="62"/>
      <name val="Arial"/>
      <family val="2"/>
    </font>
    <font>
      <sz val="7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7"/>
      <color theme="4" tint="-0.24997000396251678"/>
      <name val="Arial"/>
      <family val="2"/>
    </font>
    <font>
      <sz val="7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164" fontId="1" fillId="33" borderId="0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33" borderId="18" xfId="0" applyNumberFormat="1" applyFont="1" applyFill="1" applyBorder="1" applyAlignment="1">
      <alignment/>
    </xf>
    <xf numFmtId="2" fontId="1" fillId="33" borderId="0" xfId="0" applyNumberFormat="1" applyFont="1" applyFill="1" applyAlignment="1">
      <alignment/>
    </xf>
    <xf numFmtId="2" fontId="1" fillId="33" borderId="0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17" fontId="1" fillId="33" borderId="12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22" xfId="0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164" fontId="4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7" fontId="1" fillId="33" borderId="0" xfId="0" applyNumberFormat="1" applyFont="1" applyFill="1" applyAlignment="1">
      <alignment/>
    </xf>
    <xf numFmtId="0" fontId="1" fillId="34" borderId="23" xfId="0" applyFont="1" applyFill="1" applyBorder="1" applyAlignment="1">
      <alignment/>
    </xf>
    <xf numFmtId="164" fontId="1" fillId="34" borderId="24" xfId="0" applyNumberFormat="1" applyFont="1" applyFill="1" applyBorder="1" applyAlignment="1">
      <alignment horizontal="left"/>
    </xf>
    <xf numFmtId="2" fontId="1" fillId="34" borderId="25" xfId="0" applyNumberFormat="1" applyFont="1" applyFill="1" applyBorder="1" applyAlignment="1">
      <alignment/>
    </xf>
    <xf numFmtId="0" fontId="1" fillId="34" borderId="26" xfId="0" applyFont="1" applyFill="1" applyBorder="1" applyAlignment="1">
      <alignment horizontal="left"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2" fontId="1" fillId="34" borderId="16" xfId="0" applyNumberFormat="1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8" fillId="0" borderId="0" xfId="0" applyFont="1" applyBorder="1" applyAlignment="1">
      <alignment/>
    </xf>
    <xf numFmtId="167" fontId="0" fillId="34" borderId="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 horizontal="right"/>
    </xf>
    <xf numFmtId="164" fontId="1" fillId="33" borderId="28" xfId="0" applyNumberFormat="1" applyFont="1" applyFill="1" applyBorder="1" applyAlignment="1">
      <alignment horizontal="right"/>
    </xf>
    <xf numFmtId="14" fontId="1" fillId="5" borderId="28" xfId="0" applyNumberFormat="1" applyFont="1" applyFill="1" applyBorder="1" applyAlignment="1">
      <alignment/>
    </xf>
    <xf numFmtId="164" fontId="1" fillId="5" borderId="12" xfId="0" applyNumberFormat="1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2" xfId="0" applyFont="1" applyFill="1" applyBorder="1" applyAlignment="1">
      <alignment horizontal="center"/>
    </xf>
    <xf numFmtId="164" fontId="1" fillId="34" borderId="12" xfId="0" applyNumberFormat="1" applyFont="1" applyFill="1" applyBorder="1" applyAlignment="1">
      <alignment horizontal="center"/>
    </xf>
    <xf numFmtId="164" fontId="1" fillId="33" borderId="29" xfId="0" applyNumberFormat="1" applyFont="1" applyFill="1" applyBorder="1" applyAlignment="1">
      <alignment horizontal="center"/>
    </xf>
    <xf numFmtId="164" fontId="1" fillId="34" borderId="26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164" fontId="1" fillId="34" borderId="22" xfId="0" applyNumberFormat="1" applyFont="1" applyFill="1" applyBorder="1" applyAlignment="1">
      <alignment horizontal="center"/>
    </xf>
    <xf numFmtId="164" fontId="1" fillId="33" borderId="30" xfId="0" applyNumberFormat="1" applyFont="1" applyFill="1" applyBorder="1" applyAlignment="1">
      <alignment horizontal="center"/>
    </xf>
    <xf numFmtId="164" fontId="1" fillId="34" borderId="31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14" fontId="2" fillId="5" borderId="12" xfId="0" applyNumberFormat="1" applyFont="1" applyFill="1" applyBorder="1" applyAlignment="1">
      <alignment horizontal="center"/>
    </xf>
    <xf numFmtId="164" fontId="4" fillId="33" borderId="35" xfId="0" applyNumberFormat="1" applyFont="1" applyFill="1" applyBorder="1" applyAlignment="1">
      <alignment horizontal="center"/>
    </xf>
    <xf numFmtId="164" fontId="4" fillId="33" borderId="36" xfId="0" applyNumberFormat="1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">
      <selection activeCell="M25" sqref="M25"/>
    </sheetView>
  </sheetViews>
  <sheetFormatPr defaultColWidth="11.421875" defaultRowHeight="12.75"/>
  <cols>
    <col min="1" max="1" width="1.57421875" style="1" customWidth="1"/>
    <col min="2" max="2" width="13.140625" style="1" customWidth="1"/>
    <col min="3" max="14" width="8.8515625" style="1" customWidth="1"/>
    <col min="15" max="15" width="11.57421875" style="1" customWidth="1"/>
    <col min="16" max="16" width="9.8515625" style="1" customWidth="1"/>
    <col min="17" max="18" width="9.8515625" style="39" customWidth="1"/>
    <col min="20" max="16384" width="11.421875" style="1" customWidth="1"/>
  </cols>
  <sheetData>
    <row r="1" spans="1:15" ht="18.75" thickBot="1">
      <c r="A1" s="67" t="s">
        <v>53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">
      <c r="A2" s="68" t="s">
        <v>54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8" ht="30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Q3" s="39">
        <v>0</v>
      </c>
      <c r="R3" s="39">
        <v>0</v>
      </c>
    </row>
    <row r="4" spans="1:18" ht="12.75">
      <c r="A4" s="3"/>
      <c r="B4" s="33" t="s">
        <v>34</v>
      </c>
      <c r="C4" s="59"/>
      <c r="D4" s="59"/>
      <c r="E4" s="3"/>
      <c r="F4" s="35" t="s">
        <v>47</v>
      </c>
      <c r="G4" s="56"/>
      <c r="H4" s="3"/>
      <c r="I4" s="3"/>
      <c r="J4" s="3"/>
      <c r="K4" s="3"/>
      <c r="L4" s="3"/>
      <c r="M4" s="3"/>
      <c r="N4" s="3"/>
      <c r="O4" s="3"/>
      <c r="Q4" s="39">
        <v>1</v>
      </c>
      <c r="R4" s="39">
        <v>1</v>
      </c>
    </row>
    <row r="5" spans="1:18" ht="12.75">
      <c r="A5" s="3"/>
      <c r="B5" s="33" t="s">
        <v>35</v>
      </c>
      <c r="C5" s="59"/>
      <c r="D5" s="59"/>
      <c r="E5" s="3"/>
      <c r="F5" s="3"/>
      <c r="G5" s="3"/>
      <c r="H5" s="3"/>
      <c r="I5" s="3"/>
      <c r="J5" s="3"/>
      <c r="K5" s="3"/>
      <c r="L5" s="3"/>
      <c r="M5" s="3"/>
      <c r="N5" s="3"/>
      <c r="O5" s="3" t="s">
        <v>51</v>
      </c>
      <c r="Q5" s="39">
        <v>2</v>
      </c>
      <c r="R5" s="39">
        <v>2</v>
      </c>
    </row>
    <row r="6" spans="2:18" ht="12.75">
      <c r="B6" s="33" t="s">
        <v>36</v>
      </c>
      <c r="C6" s="73"/>
      <c r="D6" s="5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Q6" s="39">
        <v>3</v>
      </c>
      <c r="R6" s="39">
        <v>3</v>
      </c>
    </row>
    <row r="7" spans="1:18" ht="20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Q7" s="39">
        <v>4</v>
      </c>
      <c r="R7" s="39">
        <v>4</v>
      </c>
    </row>
    <row r="8" spans="1:18" ht="12.75">
      <c r="A8" s="3"/>
      <c r="B8" s="5"/>
      <c r="C8" s="69" t="s">
        <v>12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  <c r="O8" s="3"/>
      <c r="Q8" s="39">
        <v>5</v>
      </c>
      <c r="R8" s="39">
        <v>5</v>
      </c>
    </row>
    <row r="9" spans="1:18" s="2" customFormat="1" ht="11.25">
      <c r="A9" s="4"/>
      <c r="B9" s="6"/>
      <c r="C9" s="8" t="s">
        <v>0</v>
      </c>
      <c r="D9" s="8" t="s">
        <v>1</v>
      </c>
      <c r="E9" s="8" t="s">
        <v>2</v>
      </c>
      <c r="F9" s="8" t="s">
        <v>3</v>
      </c>
      <c r="G9" s="8" t="s">
        <v>4</v>
      </c>
      <c r="H9" s="8" t="s">
        <v>5</v>
      </c>
      <c r="I9" s="8" t="s">
        <v>6</v>
      </c>
      <c r="J9" s="8" t="s">
        <v>7</v>
      </c>
      <c r="K9" s="8" t="s">
        <v>8</v>
      </c>
      <c r="L9" s="8" t="s">
        <v>9</v>
      </c>
      <c r="M9" s="8" t="s">
        <v>10</v>
      </c>
      <c r="N9" s="8" t="s">
        <v>11</v>
      </c>
      <c r="O9" s="9" t="s">
        <v>14</v>
      </c>
      <c r="Q9" s="40">
        <v>6</v>
      </c>
      <c r="R9" s="40">
        <v>6</v>
      </c>
    </row>
    <row r="10" spans="1:18" ht="12.75">
      <c r="A10" s="3"/>
      <c r="B10" s="5" t="s">
        <v>13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10">
        <f>SUM(C10:N10)</f>
        <v>0</v>
      </c>
      <c r="Q10" s="39">
        <v>7</v>
      </c>
      <c r="R10" s="39">
        <v>7</v>
      </c>
    </row>
    <row r="11" spans="1:18" ht="12.75">
      <c r="A11" s="3"/>
      <c r="B11" s="11" t="s">
        <v>44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10">
        <f>SUM(C11:N11)</f>
        <v>0</v>
      </c>
      <c r="Q11" s="39">
        <v>8</v>
      </c>
      <c r="R11" s="39">
        <v>8</v>
      </c>
    </row>
    <row r="12" spans="1:18" ht="15" customHeight="1">
      <c r="A12" s="3"/>
      <c r="B12" s="38" t="s">
        <v>48</v>
      </c>
      <c r="C12" s="12">
        <f>SUM(C10:C11)</f>
        <v>0</v>
      </c>
      <c r="D12" s="12">
        <f aca="true" t="shared" si="0" ref="D12:O12">SUM(D10:D11)</f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2">
        <f t="shared" si="0"/>
        <v>0</v>
      </c>
      <c r="Q12" s="39">
        <v>9</v>
      </c>
      <c r="R12" s="39">
        <v>9</v>
      </c>
    </row>
    <row r="13" spans="1:18" ht="4.5" customHeight="1">
      <c r="A13" s="3"/>
      <c r="B13" s="3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  <c r="N13" s="13"/>
      <c r="O13" s="12"/>
      <c r="Q13" s="39">
        <v>10</v>
      </c>
      <c r="R13" s="39">
        <v>10</v>
      </c>
    </row>
    <row r="14" spans="1:18" ht="11.25" customHeight="1">
      <c r="A14" s="3"/>
      <c r="B14" s="3" t="s">
        <v>49</v>
      </c>
      <c r="C14" s="57"/>
      <c r="D14" s="12"/>
      <c r="E14" s="12" t="s">
        <v>50</v>
      </c>
      <c r="F14" s="12"/>
      <c r="G14" s="7">
        <f>C14/12</f>
        <v>0</v>
      </c>
      <c r="H14" s="12"/>
      <c r="I14" s="12"/>
      <c r="J14" s="12"/>
      <c r="K14" s="12"/>
      <c r="L14" s="13"/>
      <c r="M14" s="13"/>
      <c r="N14" s="13"/>
      <c r="O14" s="12"/>
      <c r="Q14" s="39">
        <v>11</v>
      </c>
      <c r="R14" s="39">
        <v>11</v>
      </c>
    </row>
    <row r="15" spans="1:19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39">
        <v>12</v>
      </c>
      <c r="R15" s="52">
        <v>12</v>
      </c>
      <c r="S15" s="53"/>
    </row>
    <row r="16" spans="1:19" ht="12.75">
      <c r="A16" s="3"/>
      <c r="B16" s="3" t="s">
        <v>15</v>
      </c>
      <c r="C16" s="3"/>
      <c r="D16" s="14">
        <f>O12</f>
        <v>0</v>
      </c>
      <c r="E16" s="3"/>
      <c r="F16" s="3" t="s">
        <v>17</v>
      </c>
      <c r="G16" s="3"/>
      <c r="H16" s="3"/>
      <c r="I16" s="12">
        <f>D16</f>
        <v>0</v>
      </c>
      <c r="J16" s="3" t="s">
        <v>19</v>
      </c>
      <c r="K16" s="7">
        <f>I16/12</f>
        <v>0</v>
      </c>
      <c r="L16" s="3"/>
      <c r="M16" s="3"/>
      <c r="N16" s="3"/>
      <c r="O16" s="3"/>
      <c r="Q16" s="39">
        <v>13</v>
      </c>
      <c r="R16" s="52"/>
      <c r="S16" s="53"/>
    </row>
    <row r="17" spans="1:19" ht="6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Q17" s="39">
        <v>14</v>
      </c>
      <c r="R17" s="52"/>
      <c r="S17" s="53"/>
    </row>
    <row r="18" spans="1:19" ht="12.75">
      <c r="A18" s="3"/>
      <c r="B18" s="3" t="s">
        <v>16</v>
      </c>
      <c r="C18" s="3"/>
      <c r="D18" s="12">
        <f>L12+M12+N12</f>
        <v>0</v>
      </c>
      <c r="E18" s="3"/>
      <c r="F18" s="3" t="s">
        <v>18</v>
      </c>
      <c r="G18" s="3"/>
      <c r="H18" s="3"/>
      <c r="I18" s="12">
        <f>D18</f>
        <v>0</v>
      </c>
      <c r="J18" s="3" t="s">
        <v>20</v>
      </c>
      <c r="K18" s="7">
        <f>I18/3</f>
        <v>0</v>
      </c>
      <c r="L18" s="3"/>
      <c r="M18" s="3"/>
      <c r="N18" s="3"/>
      <c r="O18" s="3"/>
      <c r="Q18" s="39">
        <v>15</v>
      </c>
      <c r="R18" s="52"/>
      <c r="S18" s="53"/>
    </row>
    <row r="19" spans="1:19" ht="18.7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Q19" s="39">
        <v>16</v>
      </c>
      <c r="R19" s="52"/>
      <c r="S19" s="53"/>
    </row>
    <row r="20" spans="1:19" ht="4.5" customHeight="1">
      <c r="A20" s="3"/>
      <c r="B20" s="25"/>
      <c r="C20" s="15"/>
      <c r="D20" s="15"/>
      <c r="E20" s="15"/>
      <c r="F20" s="26"/>
      <c r="G20" s="3"/>
      <c r="H20" s="3"/>
      <c r="I20" s="3"/>
      <c r="J20" s="3"/>
      <c r="K20" s="3"/>
      <c r="L20" s="3"/>
      <c r="M20" s="3"/>
      <c r="N20" s="3"/>
      <c r="O20" s="3"/>
      <c r="Q20" s="39">
        <v>17</v>
      </c>
      <c r="R20" s="52"/>
      <c r="S20" s="53"/>
    </row>
    <row r="21" spans="1:19" ht="12.75" customHeight="1">
      <c r="A21" s="3"/>
      <c r="B21" s="27" t="s">
        <v>24</v>
      </c>
      <c r="C21" s="58"/>
      <c r="D21" s="17" t="s">
        <v>21</v>
      </c>
      <c r="E21" s="18" t="s">
        <v>23</v>
      </c>
      <c r="F21" s="28">
        <f>C21</f>
        <v>0</v>
      </c>
      <c r="G21" s="3" t="s">
        <v>33</v>
      </c>
      <c r="H21" s="3"/>
      <c r="I21" s="3"/>
      <c r="J21" s="3"/>
      <c r="K21" s="3"/>
      <c r="L21" s="3"/>
      <c r="M21"/>
      <c r="N21" s="3"/>
      <c r="O21" s="3"/>
      <c r="Q21" s="39">
        <v>18</v>
      </c>
      <c r="R21" s="52"/>
      <c r="S21" s="53"/>
    </row>
    <row r="22" spans="1:19" ht="12.75">
      <c r="A22" s="3"/>
      <c r="B22" s="16"/>
      <c r="C22" s="58"/>
      <c r="D22" s="17" t="s">
        <v>22</v>
      </c>
      <c r="E22" s="18" t="s">
        <v>23</v>
      </c>
      <c r="F22" s="19">
        <f>C22/12</f>
        <v>0</v>
      </c>
      <c r="G22" s="3" t="s">
        <v>32</v>
      </c>
      <c r="H22" s="3"/>
      <c r="I22" s="3"/>
      <c r="J22" s="3"/>
      <c r="K22" s="3"/>
      <c r="L22" s="3"/>
      <c r="M22" s="3"/>
      <c r="N22" s="3"/>
      <c r="O22" s="3"/>
      <c r="Q22" s="39">
        <v>19</v>
      </c>
      <c r="R22" s="52"/>
      <c r="S22" s="53"/>
    </row>
    <row r="23" spans="1:19" ht="12.75">
      <c r="A23" s="3"/>
      <c r="B23" s="16"/>
      <c r="C23" s="17"/>
      <c r="D23" s="17"/>
      <c r="E23" s="17"/>
      <c r="F23" s="28">
        <f>SUM(F21:F22)</f>
        <v>0</v>
      </c>
      <c r="G23" s="3" t="s">
        <v>33</v>
      </c>
      <c r="H23" s="3"/>
      <c r="I23" s="3"/>
      <c r="J23" s="3"/>
      <c r="K23" s="3"/>
      <c r="L23" s="3"/>
      <c r="M23" s="3"/>
      <c r="N23" s="3"/>
      <c r="O23" s="3"/>
      <c r="Q23" s="39">
        <v>20</v>
      </c>
      <c r="R23" s="52"/>
      <c r="S23" s="53"/>
    </row>
    <row r="24" spans="1:19" ht="3" customHeight="1" thickBot="1">
      <c r="A24" s="3"/>
      <c r="B24" s="20"/>
      <c r="C24" s="21"/>
      <c r="D24" s="21"/>
      <c r="E24" s="21"/>
      <c r="F24" s="22"/>
      <c r="G24" s="3"/>
      <c r="H24" s="3"/>
      <c r="I24" s="3"/>
      <c r="J24" s="3"/>
      <c r="K24" s="3"/>
      <c r="L24" s="3"/>
      <c r="M24" s="3"/>
      <c r="N24" s="3"/>
      <c r="O24" s="3"/>
      <c r="Q24" s="39">
        <v>21</v>
      </c>
      <c r="R24" s="52"/>
      <c r="S24" s="53"/>
    </row>
    <row r="25" spans="1:19" ht="13.5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Q25" s="39">
        <v>22</v>
      </c>
      <c r="R25" s="52"/>
      <c r="S25" s="53"/>
    </row>
    <row r="26" spans="1:19" ht="12.75" customHeight="1">
      <c r="A26" s="3"/>
      <c r="B26" s="80" t="s">
        <v>30</v>
      </c>
      <c r="C26" s="77"/>
      <c r="D26" s="76" t="s">
        <v>25</v>
      </c>
      <c r="E26" s="77"/>
      <c r="F26" s="72" t="s">
        <v>26</v>
      </c>
      <c r="G26" s="72"/>
      <c r="H26" s="82" t="s">
        <v>14</v>
      </c>
      <c r="I26" s="76" t="s">
        <v>29</v>
      </c>
      <c r="J26" s="84"/>
      <c r="K26" s="3"/>
      <c r="L26" s="3"/>
      <c r="M26" s="3"/>
      <c r="N26" s="3"/>
      <c r="O26" s="3"/>
      <c r="Q26" s="39">
        <v>23</v>
      </c>
      <c r="R26" s="52"/>
      <c r="S26" s="53"/>
    </row>
    <row r="27" spans="1:19" ht="12.75">
      <c r="A27" s="3"/>
      <c r="B27" s="63"/>
      <c r="C27" s="81"/>
      <c r="D27" s="78"/>
      <c r="E27" s="79"/>
      <c r="F27" s="29" t="str">
        <f>"1/4"</f>
        <v>1/4</v>
      </c>
      <c r="G27" s="8" t="s">
        <v>27</v>
      </c>
      <c r="H27" s="83"/>
      <c r="I27" s="78"/>
      <c r="J27" s="85"/>
      <c r="K27" s="3"/>
      <c r="L27" s="3"/>
      <c r="M27" s="3"/>
      <c r="N27" s="3"/>
      <c r="O27" s="3"/>
      <c r="Q27" s="39">
        <v>24</v>
      </c>
      <c r="R27" s="52"/>
      <c r="S27" s="53"/>
    </row>
    <row r="28" spans="1:17" ht="12.75" customHeight="1">
      <c r="A28" s="3"/>
      <c r="B28" s="42">
        <f>IF(C21&gt;=10,10,C21)</f>
        <v>0</v>
      </c>
      <c r="C28" s="43" t="s">
        <v>28</v>
      </c>
      <c r="D28" s="62">
        <f>IF(K16&gt;K18,K16,K18)</f>
        <v>0</v>
      </c>
      <c r="E28" s="60"/>
      <c r="F28" s="30">
        <v>0.25</v>
      </c>
      <c r="G28" s="30"/>
      <c r="H28" s="30">
        <f>F28+G28</f>
        <v>0.25</v>
      </c>
      <c r="I28" s="60">
        <f>IF(B28=" ",0,D28*H28*B28)</f>
        <v>0</v>
      </c>
      <c r="J28" s="61"/>
      <c r="K28" s="63" t="s">
        <v>40</v>
      </c>
      <c r="L28" s="3"/>
      <c r="M28" s="3"/>
      <c r="N28" s="3"/>
      <c r="O28" s="3"/>
      <c r="Q28" s="39">
        <v>25</v>
      </c>
    </row>
    <row r="29" spans="1:17" ht="12.75" customHeight="1">
      <c r="A29" s="3"/>
      <c r="B29" s="44">
        <f>IF(C21&gt;=10,0,F22)</f>
        <v>0</v>
      </c>
      <c r="C29" s="45" t="s">
        <v>31</v>
      </c>
      <c r="D29" s="62">
        <f>D28</f>
        <v>0</v>
      </c>
      <c r="E29" s="60"/>
      <c r="F29" s="30">
        <v>0.25</v>
      </c>
      <c r="G29" s="30"/>
      <c r="H29" s="30">
        <f>F29+G29</f>
        <v>0.25</v>
      </c>
      <c r="I29" s="60">
        <f>IF(B29=" ",0,D29*H29*B29)</f>
        <v>0</v>
      </c>
      <c r="J29" s="61"/>
      <c r="K29" s="63"/>
      <c r="L29" s="3"/>
      <c r="M29" s="3"/>
      <c r="N29" s="3"/>
      <c r="O29" s="3"/>
      <c r="Q29" s="39">
        <v>26</v>
      </c>
    </row>
    <row r="30" spans="1:17" ht="12.75" customHeight="1">
      <c r="A30" s="3"/>
      <c r="B30" s="46">
        <f>IF(C21&gt;10,C21-10,0)</f>
        <v>0</v>
      </c>
      <c r="C30" s="47" t="s">
        <v>28</v>
      </c>
      <c r="D30" s="62">
        <f>D29</f>
        <v>0</v>
      </c>
      <c r="E30" s="60"/>
      <c r="F30" s="30">
        <v>0.2</v>
      </c>
      <c r="G30" s="30">
        <f>2/15</f>
        <v>0.13333333333333333</v>
      </c>
      <c r="H30" s="30">
        <f>F30+G30</f>
        <v>0.33333333333333337</v>
      </c>
      <c r="I30" s="60">
        <f>IF(B30=" ",0,D30*H30*B30)</f>
        <v>0</v>
      </c>
      <c r="J30" s="61"/>
      <c r="K30" s="63" t="s">
        <v>41</v>
      </c>
      <c r="L30" s="3"/>
      <c r="M30" s="3"/>
      <c r="N30" s="3"/>
      <c r="O30" s="3"/>
      <c r="Q30" s="39">
        <v>27</v>
      </c>
    </row>
    <row r="31" spans="1:17" ht="12.75" customHeight="1" thickBot="1">
      <c r="A31" s="3"/>
      <c r="B31" s="48">
        <f>IF(C21&gt;=10,F22,0)</f>
        <v>0</v>
      </c>
      <c r="C31" s="49" t="s">
        <v>31</v>
      </c>
      <c r="D31" s="66">
        <f>D29</f>
        <v>0</v>
      </c>
      <c r="E31" s="64"/>
      <c r="F31" s="34">
        <v>0.2</v>
      </c>
      <c r="G31" s="34">
        <f>G30</f>
        <v>0.13333333333333333</v>
      </c>
      <c r="H31" s="34">
        <f>F31+G31</f>
        <v>0.33333333333333337</v>
      </c>
      <c r="I31" s="64">
        <f>IF(B31=" ",0,D31*H31*B31)</f>
        <v>0</v>
      </c>
      <c r="J31" s="65"/>
      <c r="K31" s="63"/>
      <c r="L31" s="3"/>
      <c r="M31" s="3"/>
      <c r="N31" s="3" t="s">
        <v>38</v>
      </c>
      <c r="O31" s="3"/>
      <c r="Q31" s="39">
        <v>28</v>
      </c>
    </row>
    <row r="32" spans="1:17" ht="4.5" customHeight="1" thickBot="1">
      <c r="A32" s="3"/>
      <c r="B32" s="17"/>
      <c r="C32" s="17"/>
      <c r="D32" s="31"/>
      <c r="E32" s="31"/>
      <c r="F32" s="24"/>
      <c r="G32" s="24"/>
      <c r="H32" s="24"/>
      <c r="I32" s="31"/>
      <c r="J32" s="31"/>
      <c r="K32" s="3"/>
      <c r="L32" s="3"/>
      <c r="M32" s="3"/>
      <c r="N32" s="3"/>
      <c r="O32" s="3"/>
      <c r="Q32" s="39">
        <v>29</v>
      </c>
    </row>
    <row r="33" spans="1:17" ht="18.75" customHeight="1" thickBot="1">
      <c r="A33" s="3"/>
      <c r="B33" s="3"/>
      <c r="C33" s="3"/>
      <c r="D33" s="3"/>
      <c r="E33" s="3"/>
      <c r="F33" s="3"/>
      <c r="G33" s="3"/>
      <c r="H33" s="3"/>
      <c r="I33" s="74" t="str">
        <f>IF(F23&lt;0.6,"pas d'indem.",I28+I29+I30+I31)</f>
        <v>pas d'indem.</v>
      </c>
      <c r="J33" s="75"/>
      <c r="K33" s="3"/>
      <c r="L33" s="3"/>
      <c r="M33" s="3"/>
      <c r="N33" s="3"/>
      <c r="O33" s="3"/>
      <c r="Q33" s="39">
        <v>30</v>
      </c>
    </row>
    <row r="34" spans="1:17" ht="3.75" customHeight="1">
      <c r="A34" s="3"/>
      <c r="B34" s="3"/>
      <c r="C34" s="3"/>
      <c r="D34" s="3"/>
      <c r="E34" s="3"/>
      <c r="F34" s="3"/>
      <c r="G34" s="3"/>
      <c r="H34" s="3"/>
      <c r="I34" s="36"/>
      <c r="J34" s="36"/>
      <c r="K34" s="3"/>
      <c r="L34" s="3"/>
      <c r="M34" s="3"/>
      <c r="N34" s="3"/>
      <c r="O34" s="3"/>
      <c r="Q34" s="39">
        <v>31</v>
      </c>
    </row>
    <row r="35" spans="1:17" ht="12.75" customHeight="1">
      <c r="A35" s="3"/>
      <c r="B35" s="3"/>
      <c r="C35" s="3"/>
      <c r="D35" s="3"/>
      <c r="E35" s="3"/>
      <c r="F35" s="3"/>
      <c r="G35" s="3"/>
      <c r="H35" s="3" t="s">
        <v>23</v>
      </c>
      <c r="I35" s="12">
        <f>D28</f>
        <v>0</v>
      </c>
      <c r="J35" s="4" t="s">
        <v>37</v>
      </c>
      <c r="K35" s="23">
        <f>B28+B29</f>
        <v>0</v>
      </c>
      <c r="L35" s="4" t="s">
        <v>37</v>
      </c>
      <c r="M35" s="37">
        <f>F28</f>
        <v>0.25</v>
      </c>
      <c r="N35" s="4" t="s">
        <v>39</v>
      </c>
      <c r="O35" s="54">
        <f>IF(C21=0,0,I35*K35*M35)</f>
        <v>0</v>
      </c>
      <c r="Q35" s="39">
        <v>32</v>
      </c>
    </row>
    <row r="36" spans="1:17" ht="12.75">
      <c r="A36" s="3"/>
      <c r="B36" s="3"/>
      <c r="C36" s="3"/>
      <c r="D36" s="3"/>
      <c r="E36" s="3"/>
      <c r="F36" s="3"/>
      <c r="G36" s="3"/>
      <c r="H36" s="3"/>
      <c r="I36" s="12">
        <f>D28</f>
        <v>0</v>
      </c>
      <c r="J36" s="4" t="s">
        <v>37</v>
      </c>
      <c r="K36" s="23">
        <f>B30+B31</f>
        <v>0</v>
      </c>
      <c r="L36" s="4" t="s">
        <v>37</v>
      </c>
      <c r="M36" s="37">
        <f>H30</f>
        <v>0.33333333333333337</v>
      </c>
      <c r="N36" s="4" t="s">
        <v>39</v>
      </c>
      <c r="O36" s="55">
        <f>IF(C21=0,0,I36*K36*M36)</f>
        <v>0</v>
      </c>
      <c r="Q36" s="39">
        <v>33</v>
      </c>
    </row>
    <row r="37" spans="1:17" ht="12.75">
      <c r="A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4">
        <f>SUM(O35:O36)</f>
        <v>0</v>
      </c>
      <c r="Q37" s="39">
        <v>34</v>
      </c>
    </row>
    <row r="38" spans="1:17" ht="7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9">
        <v>35</v>
      </c>
    </row>
    <row r="39" spans="1:17" ht="12.75">
      <c r="A39" s="3"/>
      <c r="B39" s="50" t="s">
        <v>42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9">
        <v>36</v>
      </c>
    </row>
    <row r="40" spans="1:17" ht="10.5" customHeight="1">
      <c r="A40" s="3"/>
      <c r="B40" s="51" t="s">
        <v>45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9">
        <v>37</v>
      </c>
    </row>
    <row r="41" spans="1:17" ht="10.5" customHeight="1">
      <c r="A41" s="3"/>
      <c r="B41" s="51" t="s">
        <v>52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9">
        <v>38</v>
      </c>
    </row>
    <row r="42" spans="1:17" ht="12.75">
      <c r="A42" s="3"/>
      <c r="B42" s="51" t="s">
        <v>46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9">
        <v>39</v>
      </c>
    </row>
    <row r="43" spans="2:17" ht="12.75">
      <c r="B43" s="51" t="s">
        <v>43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1">
        <v>42979</v>
      </c>
      <c r="Q43" s="39">
        <v>40</v>
      </c>
    </row>
    <row r="44" ht="12.75">
      <c r="Q44" s="39">
        <v>41</v>
      </c>
    </row>
    <row r="45" ht="12.75">
      <c r="Q45" s="39">
        <v>42</v>
      </c>
    </row>
    <row r="46" ht="12.75">
      <c r="Q46" s="39">
        <v>43</v>
      </c>
    </row>
    <row r="47" ht="12.75">
      <c r="Q47" s="39">
        <v>44</v>
      </c>
    </row>
    <row r="48" ht="12.75">
      <c r="Q48" s="39">
        <v>45</v>
      </c>
    </row>
    <row r="49" ht="12.75">
      <c r="Q49" s="39">
        <v>46</v>
      </c>
    </row>
    <row r="50" ht="12.75">
      <c r="Q50" s="39">
        <v>47</v>
      </c>
    </row>
    <row r="51" ht="12.75">
      <c r="Q51" s="39">
        <v>48</v>
      </c>
    </row>
    <row r="52" ht="12.75">
      <c r="Q52" s="39">
        <v>49</v>
      </c>
    </row>
    <row r="53" ht="12.75">
      <c r="Q53" s="39">
        <v>50</v>
      </c>
    </row>
  </sheetData>
  <sheetProtection/>
  <mergeCells count="22">
    <mergeCell ref="I33:J33"/>
    <mergeCell ref="D26:E27"/>
    <mergeCell ref="B26:C27"/>
    <mergeCell ref="H26:H27"/>
    <mergeCell ref="I26:J27"/>
    <mergeCell ref="I28:J28"/>
    <mergeCell ref="A1:O1"/>
    <mergeCell ref="A2:O2"/>
    <mergeCell ref="C4:D4"/>
    <mergeCell ref="I30:J30"/>
    <mergeCell ref="C8:N8"/>
    <mergeCell ref="F26:G26"/>
    <mergeCell ref="D29:E29"/>
    <mergeCell ref="C6:D6"/>
    <mergeCell ref="K28:K29"/>
    <mergeCell ref="D28:E28"/>
    <mergeCell ref="C5:D5"/>
    <mergeCell ref="I29:J29"/>
    <mergeCell ref="D30:E30"/>
    <mergeCell ref="K30:K31"/>
    <mergeCell ref="I31:J31"/>
    <mergeCell ref="D31:E31"/>
  </mergeCells>
  <dataValidations count="2">
    <dataValidation type="list" allowBlank="1" showInputMessage="1" showErrorMessage="1" sqref="C21">
      <formula1>$Q$3:$Q$53</formula1>
    </dataValidation>
    <dataValidation type="list" allowBlank="1" showInputMessage="1" showErrorMessage="1" sqref="C22">
      <formula1>$R$3:$R$15</formula1>
    </dataValidation>
  </dataValidations>
  <printOptions/>
  <pageMargins left="0.55" right="0.61" top="0.51" bottom="0.47" header="0.4921259845" footer="0.34"/>
  <pageSetup horizontalDpi="600" verticalDpi="600" orientation="landscape" paperSize="9" r:id="rId3"/>
  <legacyDrawing r:id="rId2"/>
  <oleObjects>
    <oleObject progId="Word.Picture.8" shapeId="7156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7" sqref="B3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JEAN-PAUL</dc:creator>
  <cp:keywords/>
  <dc:description/>
  <cp:lastModifiedBy>b2</cp:lastModifiedBy>
  <cp:lastPrinted>2017-01-21T12:26:21Z</cp:lastPrinted>
  <dcterms:created xsi:type="dcterms:W3CDTF">2011-07-21T16:02:07Z</dcterms:created>
  <dcterms:modified xsi:type="dcterms:W3CDTF">2018-02-08T10:45:39Z</dcterms:modified>
  <cp:category/>
  <cp:version/>
  <cp:contentType/>
  <cp:contentStatus/>
</cp:coreProperties>
</file>